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w-finances/Desktop/Annual Budgets/2024 Budget/Quarterly Reports/"/>
    </mc:Choice>
  </mc:AlternateContent>
  <xr:revisionPtr revIDLastSave="0" documentId="13_ncr:1_{31AC399F-EFD5-C24A-A4E7-8837A691D30F}" xr6:coauthVersionLast="47" xr6:coauthVersionMax="47" xr10:uidLastSave="{00000000-0000-0000-0000-000000000000}"/>
  <bookViews>
    <workbookView xWindow="800" yWindow="500" windowWidth="24320" windowHeight="12640" activeTab="1" xr2:uid="{00000000-000D-0000-FFFF-FFFF00000000}"/>
  </bookViews>
  <sheets>
    <sheet name="Budget vs. Actuals" sheetId="1" state="hidden" r:id="rId1"/>
    <sheet name="Q2 2024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B9" i="2"/>
  <c r="D7" i="2"/>
  <c r="B16" i="2"/>
  <c r="B15" i="2"/>
  <c r="B12" i="2"/>
  <c r="C17" i="2"/>
  <c r="C19" i="2"/>
  <c r="D16" i="2"/>
  <c r="D15" i="2"/>
  <c r="D14" i="2"/>
  <c r="D13" i="2"/>
  <c r="D12" i="2"/>
  <c r="C20" i="2"/>
  <c r="D9" i="2"/>
  <c r="B17" i="2"/>
  <c r="G16" i="1"/>
  <c r="G18" i="1"/>
  <c r="B19" i="2"/>
  <c r="B20" i="2"/>
  <c r="D17" i="2"/>
</calcChain>
</file>

<file path=xl/sharedStrings.xml><?xml version="1.0" encoding="utf-8"?>
<sst xmlns="http://schemas.openxmlformats.org/spreadsheetml/2006/main" count="47" uniqueCount="35">
  <si>
    <t>Jan 2020</t>
  </si>
  <si>
    <t>Feb 2020</t>
  </si>
  <si>
    <t>Mar 2020</t>
  </si>
  <si>
    <t>Total</t>
  </si>
  <si>
    <t>Actual</t>
  </si>
  <si>
    <t>Income</t>
  </si>
  <si>
    <t>Expenses</t>
  </si>
  <si>
    <t>Total Expenses</t>
  </si>
  <si>
    <t>Net Operating Income</t>
  </si>
  <si>
    <t>Hope Church Toronto West</t>
  </si>
  <si>
    <t>January - March, 2020</t>
  </si>
  <si>
    <t xml:space="preserve"> Actuals: 2020</t>
  </si>
  <si>
    <t>Total Offerings</t>
  </si>
  <si>
    <t>BUILDING AND PROPERTY</t>
  </si>
  <si>
    <t>MINISTRIES</t>
  </si>
  <si>
    <t>ADMINISTRATION</t>
  </si>
  <si>
    <t>PERSONNEL</t>
  </si>
  <si>
    <t>MISSIONS &amp; OUTREACH</t>
  </si>
  <si>
    <t>Q1 Actual</t>
  </si>
  <si>
    <t>Q1 Budget</t>
  </si>
  <si>
    <t>Variance</t>
  </si>
  <si>
    <t>Excess of budget over Expenses</t>
  </si>
  <si>
    <t>Income variance explained:</t>
  </si>
  <si>
    <t>Expenses variance explained:</t>
  </si>
  <si>
    <t>Positive variance means that actual income is MORE than the budgeted income</t>
  </si>
  <si>
    <t>Negative variance means that actual income is LESS than the budgeted income</t>
  </si>
  <si>
    <t>Positive variances mean that actual expenses are LESS than the budgeted expenses</t>
  </si>
  <si>
    <t>Negative variances mean that actual expenses are MORE than the budgeted expenses</t>
  </si>
  <si>
    <t xml:space="preserve"> Actuals Vs. Budget: 2024</t>
  </si>
  <si>
    <t>Total Offerings &amp; Interest Earned</t>
  </si>
  <si>
    <t>Offerings</t>
  </si>
  <si>
    <t>Interest Earned</t>
  </si>
  <si>
    <t>Apr - Jun 2024</t>
  </si>
  <si>
    <t>Q2 Budget</t>
  </si>
  <si>
    <t>Q2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</si>
</sst>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* #,##0\ _€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0" fontId="2" fillId="0" borderId="0" xfId="0" applyFont="1"/>
    <xf numFmtId="44" fontId="3" fillId="0" borderId="0" xfId="0" applyNumberFormat="1" applyFont="1"/>
    <xf numFmtId="9" fontId="3" fillId="0" borderId="0" xfId="1" applyFont="1"/>
    <xf numFmtId="9" fontId="3" fillId="0" borderId="0" xfId="1" applyFont="1" applyBorder="1"/>
    <xf numFmtId="10" fontId="3" fillId="0" borderId="0" xfId="1" applyNumberFormat="1" applyFont="1"/>
    <xf numFmtId="10" fontId="3" fillId="0" borderId="0" xfId="1" applyNumberFormat="1" applyFont="1" applyBorder="1"/>
    <xf numFmtId="166" fontId="3" fillId="0" borderId="2" xfId="0" applyNumberFormat="1" applyFont="1" applyBorder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wrapText="1"/>
    </xf>
    <xf numFmtId="166" fontId="2" fillId="0" borderId="0" xfId="0" applyNumberFormat="1" applyFont="1" applyAlignment="1">
      <alignment horizontal="right" wrapText="1"/>
    </xf>
    <xf numFmtId="166" fontId="3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zoomScale="150" zoomScaleNormal="150" workbookViewId="0">
      <selection activeCell="I12" sqref="I12"/>
    </sheetView>
  </sheetViews>
  <sheetFormatPr baseColWidth="10" defaultColWidth="8.83203125" defaultRowHeight="16" x14ac:dyDescent="0.2"/>
  <cols>
    <col min="1" max="1" width="22.5" style="1" bestFit="1" customWidth="1"/>
    <col min="2" max="2" width="11.83203125" style="1" bestFit="1" customWidth="1"/>
    <col min="3" max="3" width="12.1640625" style="1" bestFit="1" customWidth="1"/>
    <col min="4" max="4" width="11.1640625" style="1" bestFit="1" customWidth="1"/>
    <col min="5" max="5" width="12.1640625" style="1" bestFit="1" customWidth="1"/>
    <col min="6" max="6" width="1" style="1" customWidth="1"/>
    <col min="7" max="7" width="12.1640625" style="1" bestFit="1" customWidth="1"/>
    <col min="8" max="8" width="11.5" style="1" bestFit="1" customWidth="1"/>
    <col min="9" max="16384" width="8.83203125" style="1"/>
  </cols>
  <sheetData>
    <row r="1" spans="1:8" x14ac:dyDescent="0.2">
      <c r="A1" s="8"/>
      <c r="B1" s="19" t="s">
        <v>9</v>
      </c>
      <c r="C1" s="19"/>
      <c r="D1" s="19"/>
      <c r="E1" s="19"/>
    </row>
    <row r="2" spans="1:8" x14ac:dyDescent="0.2">
      <c r="A2" s="8"/>
      <c r="B2" s="19" t="s">
        <v>11</v>
      </c>
      <c r="C2" s="19"/>
      <c r="D2" s="19"/>
      <c r="E2" s="19"/>
    </row>
    <row r="3" spans="1:8" x14ac:dyDescent="0.2">
      <c r="A3" s="8"/>
      <c r="B3" s="19" t="s">
        <v>10</v>
      </c>
      <c r="C3" s="19"/>
      <c r="D3" s="19"/>
      <c r="E3" s="19"/>
    </row>
    <row r="5" spans="1:8" ht="17" x14ac:dyDescent="0.2">
      <c r="A5" s="2"/>
      <c r="B5" s="3" t="s">
        <v>0</v>
      </c>
      <c r="C5" s="3" t="s">
        <v>1</v>
      </c>
      <c r="D5" s="3" t="s">
        <v>2</v>
      </c>
      <c r="E5" s="3" t="s">
        <v>3</v>
      </c>
      <c r="G5" s="3"/>
      <c r="H5" s="1" t="s">
        <v>20</v>
      </c>
    </row>
    <row r="6" spans="1:8" ht="17" x14ac:dyDescent="0.2">
      <c r="A6" s="2"/>
      <c r="B6" s="3" t="s">
        <v>4</v>
      </c>
      <c r="C6" s="3" t="s">
        <v>4</v>
      </c>
      <c r="D6" s="3" t="s">
        <v>4</v>
      </c>
      <c r="E6" s="3" t="s">
        <v>18</v>
      </c>
      <c r="G6" s="3" t="s">
        <v>19</v>
      </c>
    </row>
    <row r="7" spans="1:8" ht="17" x14ac:dyDescent="0.2">
      <c r="A7" s="4" t="s">
        <v>5</v>
      </c>
      <c r="B7" s="5"/>
      <c r="C7" s="5"/>
      <c r="D7" s="5"/>
      <c r="E7" s="5"/>
      <c r="G7" s="5"/>
    </row>
    <row r="8" spans="1:8" ht="18" thickBot="1" x14ac:dyDescent="0.25">
      <c r="A8" s="4" t="s">
        <v>12</v>
      </c>
      <c r="B8" s="7">
        <v>53949.05</v>
      </c>
      <c r="C8" s="7">
        <v>60321.630000000005</v>
      </c>
      <c r="D8" s="7">
        <v>95158.92</v>
      </c>
      <c r="E8" s="7">
        <v>209429.6</v>
      </c>
      <c r="G8" s="7">
        <v>227207.34</v>
      </c>
    </row>
    <row r="9" spans="1:8" ht="17" thickTop="1" x14ac:dyDescent="0.2">
      <c r="A9" s="4"/>
      <c r="B9" s="6"/>
      <c r="C9" s="6"/>
      <c r="D9" s="6"/>
      <c r="E9" s="6"/>
      <c r="G9" s="6"/>
    </row>
    <row r="10" spans="1:8" ht="17" x14ac:dyDescent="0.2">
      <c r="A10" s="4" t="s">
        <v>6</v>
      </c>
      <c r="B10" s="5"/>
      <c r="C10" s="5"/>
      <c r="D10" s="5"/>
      <c r="E10" s="5"/>
      <c r="G10" s="5"/>
    </row>
    <row r="11" spans="1:8" ht="17" x14ac:dyDescent="0.2">
      <c r="A11" s="4" t="s">
        <v>13</v>
      </c>
      <c r="B11" s="6">
        <v>12283.56</v>
      </c>
      <c r="C11" s="6">
        <v>20780.64</v>
      </c>
      <c r="D11" s="6">
        <v>8077.14</v>
      </c>
      <c r="E11" s="6">
        <v>41141.339999999997</v>
      </c>
      <c r="G11" s="6">
        <v>37160</v>
      </c>
    </row>
    <row r="12" spans="1:8" ht="17" x14ac:dyDescent="0.2">
      <c r="A12" s="4" t="s">
        <v>14</v>
      </c>
      <c r="B12" s="6">
        <v>2763.4100000000003</v>
      </c>
      <c r="C12" s="6">
        <v>6473.34</v>
      </c>
      <c r="D12" s="6">
        <v>1866.88</v>
      </c>
      <c r="E12" s="6">
        <v>11103.630000000001</v>
      </c>
      <c r="G12" s="6">
        <v>21232.01</v>
      </c>
      <c r="H12" s="9"/>
    </row>
    <row r="13" spans="1:8" ht="17" x14ac:dyDescent="0.2">
      <c r="A13" s="4" t="s">
        <v>15</v>
      </c>
      <c r="B13" s="6">
        <v>4838.4400000000005</v>
      </c>
      <c r="C13" s="6">
        <v>3212.6899999999996</v>
      </c>
      <c r="D13" s="6">
        <v>5677.579999999999</v>
      </c>
      <c r="E13" s="6">
        <v>13728.71</v>
      </c>
      <c r="G13" s="6">
        <v>12535</v>
      </c>
    </row>
    <row r="14" spans="1:8" ht="17" x14ac:dyDescent="0.2">
      <c r="A14" s="4" t="s">
        <v>16</v>
      </c>
      <c r="B14" s="6">
        <v>44721.13</v>
      </c>
      <c r="C14" s="6">
        <v>42463.42</v>
      </c>
      <c r="D14" s="6">
        <v>43555.71</v>
      </c>
      <c r="E14" s="6">
        <v>130740.25999999998</v>
      </c>
      <c r="G14" s="6">
        <v>143602.88</v>
      </c>
    </row>
    <row r="15" spans="1:8" ht="17" x14ac:dyDescent="0.2">
      <c r="A15" s="4" t="s">
        <v>17</v>
      </c>
      <c r="B15" s="6">
        <v>3260</v>
      </c>
      <c r="C15" s="6">
        <v>28339.99</v>
      </c>
      <c r="D15" s="6">
        <v>9302.4599999999991</v>
      </c>
      <c r="E15" s="6">
        <v>40902.449999999997</v>
      </c>
      <c r="G15" s="6">
        <v>21820</v>
      </c>
    </row>
    <row r="16" spans="1:8" ht="18" thickBot="1" x14ac:dyDescent="0.25">
      <c r="A16" s="4" t="s">
        <v>7</v>
      </c>
      <c r="B16" s="7">
        <v>67866.539999999994</v>
      </c>
      <c r="C16" s="7">
        <v>101270.08</v>
      </c>
      <c r="D16" s="7">
        <v>68479.76999999999</v>
      </c>
      <c r="E16" s="7">
        <v>237616.38999999998</v>
      </c>
      <c r="G16" s="7">
        <f>SUM(G11:G15)</f>
        <v>236349.89</v>
      </c>
    </row>
    <row r="17" spans="1:7" ht="17" thickTop="1" x14ac:dyDescent="0.2">
      <c r="A17" s="4"/>
      <c r="B17" s="6"/>
      <c r="C17" s="6"/>
      <c r="D17" s="6"/>
      <c r="E17" s="6"/>
      <c r="G17" s="6"/>
    </row>
    <row r="18" spans="1:7" ht="18" thickBot="1" x14ac:dyDescent="0.25">
      <c r="A18" s="4" t="s">
        <v>8</v>
      </c>
      <c r="B18" s="7">
        <v>-13917.489999999991</v>
      </c>
      <c r="C18" s="7">
        <v>-40948.449999999997</v>
      </c>
      <c r="D18" s="7">
        <v>26679.150000000009</v>
      </c>
      <c r="E18" s="7">
        <v>-28186.789999999979</v>
      </c>
      <c r="G18" s="7">
        <f>G8-G16</f>
        <v>-9142.5500000000175</v>
      </c>
    </row>
    <row r="19" spans="1:7" ht="17" thickTop="1" x14ac:dyDescent="0.2"/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8980-1350-3642-AC6D-C169FF4C5721}">
  <dimension ref="A1:D26"/>
  <sheetViews>
    <sheetView tabSelected="1" topLeftCell="A10" zoomScale="140" zoomScaleNormal="140" workbookViewId="0">
      <selection activeCell="C6" sqref="C6"/>
    </sheetView>
  </sheetViews>
  <sheetFormatPr baseColWidth="10" defaultColWidth="8.83203125" defaultRowHeight="16" x14ac:dyDescent="0.2"/>
  <cols>
    <col min="1" max="1" width="28.6640625" style="1" customWidth="1"/>
    <col min="2" max="3" width="13.83203125" style="1" customWidth="1"/>
    <col min="4" max="16384" width="8.83203125" style="1"/>
  </cols>
  <sheetData>
    <row r="1" spans="1:4" x14ac:dyDescent="0.2">
      <c r="A1" s="19" t="s">
        <v>9</v>
      </c>
      <c r="B1" s="19"/>
      <c r="C1" s="19"/>
      <c r="D1" s="19"/>
    </row>
    <row r="2" spans="1:4" x14ac:dyDescent="0.2">
      <c r="A2" s="19" t="s">
        <v>28</v>
      </c>
      <c r="B2" s="19"/>
      <c r="C2" s="19"/>
      <c r="D2" s="19"/>
    </row>
    <row r="3" spans="1:4" x14ac:dyDescent="0.2">
      <c r="A3" s="19" t="s">
        <v>32</v>
      </c>
      <c r="B3" s="19"/>
      <c r="C3" s="19"/>
      <c r="D3" s="19"/>
    </row>
    <row r="5" spans="1:4" ht="17" x14ac:dyDescent="0.2">
      <c r="A5" s="2"/>
      <c r="B5" s="3" t="s">
        <v>33</v>
      </c>
      <c r="C5" s="3" t="s">
        <v>34</v>
      </c>
      <c r="D5" s="3" t="s">
        <v>20</v>
      </c>
    </row>
    <row r="6" spans="1:4" ht="17" x14ac:dyDescent="0.2">
      <c r="A6" s="4" t="s">
        <v>5</v>
      </c>
      <c r="B6" s="5"/>
      <c r="C6" s="5"/>
    </row>
    <row r="7" spans="1:4" ht="17" x14ac:dyDescent="0.2">
      <c r="A7" s="4" t="s">
        <v>30</v>
      </c>
      <c r="B7" s="15">
        <v>180000</v>
      </c>
      <c r="C7" s="15">
        <v>179219</v>
      </c>
      <c r="D7" s="12">
        <f>(C7-B7)/C7</f>
        <v>-4.3577968853748764E-3</v>
      </c>
    </row>
    <row r="8" spans="1:4" ht="18" thickBot="1" x14ac:dyDescent="0.25">
      <c r="A8" s="4" t="s">
        <v>31</v>
      </c>
      <c r="B8" s="18">
        <v>71608.22</v>
      </c>
      <c r="C8" s="18">
        <v>71608.22</v>
      </c>
      <c r="D8" s="12">
        <v>0</v>
      </c>
    </row>
    <row r="9" spans="1:4" ht="19" thickTop="1" thickBot="1" x14ac:dyDescent="0.25">
      <c r="A9" s="4" t="s">
        <v>29</v>
      </c>
      <c r="B9" s="14">
        <f>SUM(B7:B8)</f>
        <v>251608.22</v>
      </c>
      <c r="C9" s="14">
        <f>SUM(C7:C8)</f>
        <v>250827.22</v>
      </c>
      <c r="D9" s="12">
        <f>(C9-B9)/C9</f>
        <v>-3.1136971497750525E-3</v>
      </c>
    </row>
    <row r="10" spans="1:4" ht="17" thickTop="1" x14ac:dyDescent="0.2">
      <c r="A10" s="4"/>
      <c r="B10" s="15"/>
      <c r="C10" s="15"/>
      <c r="D10" s="10"/>
    </row>
    <row r="11" spans="1:4" ht="17" x14ac:dyDescent="0.2">
      <c r="A11" s="4" t="s">
        <v>6</v>
      </c>
      <c r="B11" s="16"/>
      <c r="C11" s="16"/>
      <c r="D11" s="11"/>
    </row>
    <row r="12" spans="1:4" ht="17" x14ac:dyDescent="0.2">
      <c r="A12" s="4" t="s">
        <v>13</v>
      </c>
      <c r="B12" s="15">
        <f>250000/4</f>
        <v>62500</v>
      </c>
      <c r="C12" s="15">
        <v>25262.49</v>
      </c>
      <c r="D12" s="12">
        <f t="shared" ref="D12:D17" si="0">(B12-C12)/B12</f>
        <v>0.59580015999999991</v>
      </c>
    </row>
    <row r="13" spans="1:4" ht="17" x14ac:dyDescent="0.2">
      <c r="A13" s="4" t="s">
        <v>14</v>
      </c>
      <c r="B13" s="15">
        <v>10000</v>
      </c>
      <c r="C13" s="15">
        <v>6135.56</v>
      </c>
      <c r="D13" s="12">
        <f t="shared" si="0"/>
        <v>0.38644399999999995</v>
      </c>
    </row>
    <row r="14" spans="1:4" ht="17" x14ac:dyDescent="0.2">
      <c r="A14" s="4" t="s">
        <v>15</v>
      </c>
      <c r="B14" s="15">
        <v>18000</v>
      </c>
      <c r="C14" s="15">
        <v>17470.240000000002</v>
      </c>
      <c r="D14" s="12">
        <f t="shared" si="0"/>
        <v>2.9431111111111023E-2</v>
      </c>
    </row>
    <row r="15" spans="1:4" ht="17" x14ac:dyDescent="0.2">
      <c r="A15" s="4" t="s">
        <v>16</v>
      </c>
      <c r="B15" s="15">
        <f>580000/4</f>
        <v>145000</v>
      </c>
      <c r="C15" s="15">
        <v>117676.39</v>
      </c>
      <c r="D15" s="12">
        <f t="shared" si="0"/>
        <v>0.18843868965517241</v>
      </c>
    </row>
    <row r="16" spans="1:4" ht="17" x14ac:dyDescent="0.2">
      <c r="A16" s="4" t="s">
        <v>17</v>
      </c>
      <c r="B16" s="15">
        <f>160000/4</f>
        <v>40000</v>
      </c>
      <c r="C16" s="15">
        <v>31384.73</v>
      </c>
      <c r="D16" s="12">
        <f t="shared" si="0"/>
        <v>0.21538175000000001</v>
      </c>
    </row>
    <row r="17" spans="1:4" ht="18" thickBot="1" x14ac:dyDescent="0.25">
      <c r="A17" s="4" t="s">
        <v>7</v>
      </c>
      <c r="B17" s="14">
        <f>SUM(B12:B16)</f>
        <v>275500</v>
      </c>
      <c r="C17" s="14">
        <f>SUM(C12:C16)</f>
        <v>197929.41</v>
      </c>
      <c r="D17" s="12">
        <f t="shared" si="0"/>
        <v>0.28156294010889293</v>
      </c>
    </row>
    <row r="18" spans="1:4" ht="17" thickTop="1" x14ac:dyDescent="0.2">
      <c r="A18" s="4"/>
      <c r="B18" s="17"/>
      <c r="C18" s="17"/>
      <c r="D18" s="11"/>
    </row>
    <row r="19" spans="1:4" ht="18" thickBot="1" x14ac:dyDescent="0.25">
      <c r="A19" s="4" t="s">
        <v>21</v>
      </c>
      <c r="B19" s="14">
        <f>B9-B17</f>
        <v>-23891.78</v>
      </c>
      <c r="C19" s="14">
        <f>C9-C17</f>
        <v>52897.81</v>
      </c>
      <c r="D19" s="11"/>
    </row>
    <row r="20" spans="1:4" ht="17" thickTop="1" x14ac:dyDescent="0.2">
      <c r="B20" s="13">
        <f>B19/B9</f>
        <v>-9.4956277660562916E-2</v>
      </c>
      <c r="C20" s="13">
        <f>C19/C9</f>
        <v>0.21089341898379291</v>
      </c>
      <c r="D20" s="11"/>
    </row>
    <row r="22" spans="1:4" x14ac:dyDescent="0.2">
      <c r="A22" s="1" t="s">
        <v>22</v>
      </c>
      <c r="B22" s="1" t="s">
        <v>24</v>
      </c>
    </row>
    <row r="23" spans="1:4" x14ac:dyDescent="0.2">
      <c r="B23" s="1" t="s">
        <v>25</v>
      </c>
    </row>
    <row r="25" spans="1:4" x14ac:dyDescent="0.2">
      <c r="A25" s="1" t="s">
        <v>23</v>
      </c>
      <c r="B25" s="1" t="s">
        <v>26</v>
      </c>
    </row>
    <row r="26" spans="1:4" x14ac:dyDescent="0.2">
      <c r="B26" s="1" t="s">
        <v>27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vs. Actuals</vt:lpstr>
      <vt:lpstr>Q2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2020-05-03T18:21:03Z</dcterms:created>
  <dcterms:modified xsi:type="dcterms:W3CDTF">2024-08-17T16:28:14Z</dcterms:modified>
</cp:coreProperties>
</file>